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showObjects="none"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경영기획부 업무\클린아이 경영공시 관련\"/>
    </mc:Choice>
  </mc:AlternateContent>
  <xr:revisionPtr revIDLastSave="0" documentId="8_{486432D0-95C7-411E-B460-CF65B7478F2D}" xr6:coauthVersionLast="45" xr6:coauthVersionMax="45" xr10:uidLastSave="{00000000-0000-0000-0000-000000000000}"/>
  <bookViews>
    <workbookView xWindow="-120" yWindow="-120" windowWidth="29040" windowHeight="15840" xr2:uid="{E223201C-5E90-46BF-ADED-43B17828786C}"/>
  </bookViews>
  <sheets>
    <sheet name="Sheet1" sheetId="1" r:id="rId1"/>
  </sheets>
  <definedNames>
    <definedName name="_xlnm.Print_Area" localSheetId="0">Sheet1!$B$1:$H$48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8" i="1" l="1"/>
  <c r="G6" i="1" l="1"/>
  <c r="G4" i="1"/>
  <c r="G5" i="1"/>
  <c r="G7" i="1" l="1"/>
  <c r="D6" i="1"/>
  <c r="D5" i="1"/>
  <c r="D4" i="1"/>
  <c r="D7" i="1" l="1"/>
</calcChain>
</file>

<file path=xl/sharedStrings.xml><?xml version="1.0" encoding="utf-8"?>
<sst xmlns="http://schemas.openxmlformats.org/spreadsheetml/2006/main" count="237" uniqueCount="127">
  <si>
    <t>(단위 : 건, 원)</t>
    <phoneticPr fontId="2" type="noConversion"/>
  </si>
  <si>
    <t>□ 유형별 계약 현황</t>
    <phoneticPr fontId="2" type="noConversion"/>
  </si>
  <si>
    <t>유    형</t>
    <phoneticPr fontId="2" type="noConversion"/>
  </si>
  <si>
    <t>건    수</t>
    <phoneticPr fontId="2" type="noConversion"/>
  </si>
  <si>
    <t>물    품</t>
    <phoneticPr fontId="2" type="noConversion"/>
  </si>
  <si>
    <t>용    역</t>
    <phoneticPr fontId="2" type="noConversion"/>
  </si>
  <si>
    <t>공    사</t>
    <phoneticPr fontId="2" type="noConversion"/>
  </si>
  <si>
    <t>합    계</t>
    <phoneticPr fontId="2" type="noConversion"/>
  </si>
  <si>
    <t>□ 세부 계약내역</t>
    <phoneticPr fontId="2" type="noConversion"/>
  </si>
  <si>
    <t>구분</t>
    <phoneticPr fontId="2" type="noConversion"/>
  </si>
  <si>
    <t>계약명</t>
    <phoneticPr fontId="2" type="noConversion"/>
  </si>
  <si>
    <t>계약일자</t>
    <phoneticPr fontId="2" type="noConversion"/>
  </si>
  <si>
    <t>계약개요</t>
    <phoneticPr fontId="2" type="noConversion"/>
  </si>
  <si>
    <t>수의계약 사유</t>
    <phoneticPr fontId="2" type="noConversion"/>
  </si>
  <si>
    <t>계약상대자</t>
    <phoneticPr fontId="2" type="noConversion"/>
  </si>
  <si>
    <t>재단법인 환경보건기술연구원</t>
  </si>
  <si>
    <t>동진기공</t>
  </si>
  <si>
    <t>(주)그린환경연구원</t>
  </si>
  <si>
    <t>법적근거</t>
    <phoneticPr fontId="2" type="noConversion"/>
  </si>
  <si>
    <t>추정가격 2천만원 이하 물품 또는 용역</t>
    <phoneticPr fontId="2" type="noConversion"/>
  </si>
  <si>
    <t>계약금액</t>
    <phoneticPr fontId="2" type="noConversion"/>
  </si>
  <si>
    <t>금    액</t>
    <phoneticPr fontId="2" type="noConversion"/>
  </si>
  <si>
    <r>
      <t xml:space="preserve">합천군시설관리공단 수의계약 현황
</t>
    </r>
    <r>
      <rPr>
        <b/>
        <sz val="16"/>
        <color theme="1"/>
        <rFont val="맑은 고딕"/>
        <family val="3"/>
        <charset val="129"/>
      </rPr>
      <t>[2025.2분기]</t>
    </r>
    <phoneticPr fontId="3" type="noConversion"/>
  </si>
  <si>
    <t>2025년 동부권 생활폐기물 매립시설 복토 장비 임차</t>
  </si>
  <si>
    <t>재활용선별 비가림시설 콘크리트옹벽공사</t>
  </si>
  <si>
    <t>합천공공하수처리시설 원심탈수기#B 예방정비</t>
  </si>
  <si>
    <t>계산 소규모공공하수처리시설 맨홀펌프장 3개소 자동제어시스템(PLC) 교체공사</t>
  </si>
  <si>
    <t>환경기초시설 위험목 제거 및 전정</t>
  </si>
  <si>
    <t>초계·적중 공공하수처리시설 생물반응조 용존산소(DO) 계측기 구매</t>
  </si>
  <si>
    <t>합천침출수처리시설 여과시설 여재 교체</t>
  </si>
  <si>
    <t>삼가공공하수처리시설 다중원판탈수기#A 예방정비</t>
  </si>
  <si>
    <t>초계적중 중계펌프장 개선공사</t>
  </si>
  <si>
    <t>합천공공하수처리시설 자외선 소독설비 구매</t>
  </si>
  <si>
    <t>합천공공하수처리시설 실험실 시험분석장비 저온배양기 교체</t>
  </si>
  <si>
    <t>합천공공하수처리시설 유입펌프#C 구매</t>
  </si>
  <si>
    <t>야로폐수처리시설 반응조 배관 개선</t>
  </si>
  <si>
    <t>2025년도 제1회 정규직 공개채용 대행 용역</t>
  </si>
  <si>
    <t>회양소규모처리시설 중공사막 구매</t>
  </si>
  <si>
    <t>2025년 합천군 공공하수처리시설 제초작업(제4권역)</t>
  </si>
  <si>
    <t>2025년 합천군 공공하수처리시설 제초작업(제5권역)</t>
  </si>
  <si>
    <t>2025년 합천군 공공하수처리시설 제초작업(제32권역)</t>
  </si>
  <si>
    <t>2025년 합천군 공공하수처리시설 제초작업(제3권역)</t>
  </si>
  <si>
    <t>합천공공하수처리시설 관리동 지하 문서고 구축 공사</t>
  </si>
  <si>
    <t>2025년 합천군 공공하수처리시설 제초작업 공사(제1권역)</t>
  </si>
  <si>
    <t>2025년 매립시설 지하수 수질측정대행 용역</t>
  </si>
  <si>
    <t>가야·야로공공하수처리시설 방류유량계 교체공사</t>
  </si>
  <si>
    <t>가축분뇨·분뇨처리시설 활성탄여과기 여재 교체</t>
  </si>
  <si>
    <t>퇴비화시설 퇴비 운송차량 적재함 구매</t>
  </si>
  <si>
    <t>삼가공공하수처리시설 맨홀펌프장 펌프 구매</t>
  </si>
  <si>
    <t>정양레포츠공원 계류시설 보수 공사</t>
  </si>
  <si>
    <t>2025년 공공하수처리시설 하수찌꺼기 토양오염우려물질 성분검사</t>
  </si>
  <si>
    <t>2025년 야로공공폐수처리시설 잔디식재 공사</t>
  </si>
  <si>
    <t>가축분뇨처리시설 협잡물종합처리기 보수</t>
  </si>
  <si>
    <t>합천공공하수처리시설 건물 외벽 도색공사</t>
  </si>
  <si>
    <t>생활환경부 예초 공사</t>
  </si>
  <si>
    <t>초계적중공공하수처리시설 다중원판탈수기#A 예방정비</t>
  </si>
  <si>
    <t>합천공공하수처리시설 생물반응조 송풍기#B 예방정비</t>
  </si>
  <si>
    <t>야로공공폐수처리시설 가압부상조 유출밸브 개선공사</t>
  </si>
  <si>
    <t>2025-04-01</t>
  </si>
  <si>
    <t>2025-04-02</t>
  </si>
  <si>
    <t>2025-04-08</t>
  </si>
  <si>
    <t>2025-04-09</t>
  </si>
  <si>
    <t>2025-04-11</t>
  </si>
  <si>
    <t>2025-04-16</t>
  </si>
  <si>
    <t>2025-04-17</t>
  </si>
  <si>
    <t>2025-04-21</t>
  </si>
  <si>
    <t>2025-04-23</t>
  </si>
  <si>
    <t>2025-04-24</t>
  </si>
  <si>
    <t>2025-05-07</t>
  </si>
  <si>
    <t>2025-05-08</t>
  </si>
  <si>
    <t>2025-05-09</t>
  </si>
  <si>
    <t>2025-05-14</t>
  </si>
  <si>
    <t>2025-05-15</t>
  </si>
  <si>
    <t>2025-05-16</t>
  </si>
  <si>
    <t>2025-05-19</t>
  </si>
  <si>
    <t>2025-05-21</t>
  </si>
  <si>
    <t>2025-05-22</t>
  </si>
  <si>
    <t>2025-05-28</t>
  </si>
  <si>
    <t>2025-05-30</t>
  </si>
  <si>
    <t>2025-06-02</t>
  </si>
  <si>
    <t>2025-06-10</t>
  </si>
  <si>
    <t>2025-06-12</t>
  </si>
  <si>
    <t>2025-06-13</t>
  </si>
  <si>
    <t>2025-06-23</t>
  </si>
  <si>
    <t>2025-06-25</t>
  </si>
  <si>
    <t>2025-06-26</t>
  </si>
  <si>
    <t>2025-06-30</t>
  </si>
  <si>
    <t>한농연농자재할인마트</t>
  </si>
  <si>
    <t>주식회사 거인건설</t>
  </si>
  <si>
    <t>(주)로얄정공</t>
  </si>
  <si>
    <t>(주)효성파워택</t>
  </si>
  <si>
    <t>주식회사 그린조경</t>
  </si>
  <si>
    <t>지와이</t>
  </si>
  <si>
    <t>(주)조은환경</t>
  </si>
  <si>
    <t>(주)에이알케이</t>
  </si>
  <si>
    <t>(주)해인건설</t>
  </si>
  <si>
    <t>(주)에코셋</t>
  </si>
  <si>
    <t>주식회사 하이테크널러지</t>
  </si>
  <si>
    <t>제일기계공업(주)</t>
  </si>
  <si>
    <t>한농건설 주식회사</t>
  </si>
  <si>
    <t>피앤제이에이치알주식회사</t>
  </si>
  <si>
    <t>씨제이대한통운 주식회사</t>
  </si>
  <si>
    <t>늘푸른조경(주)</t>
  </si>
  <si>
    <t>호연조경</t>
  </si>
  <si>
    <t>(주)명지조경건설</t>
  </si>
  <si>
    <t>주식회사 해인조경</t>
  </si>
  <si>
    <t>(주)백석화학</t>
  </si>
  <si>
    <t>(주)원탑전기</t>
  </si>
  <si>
    <t>송근특장</t>
  </si>
  <si>
    <t>한미일렉트릭(주)</t>
  </si>
  <si>
    <t>주식회사 미성건설</t>
  </si>
  <si>
    <t>주식회사 발라발라</t>
  </si>
  <si>
    <t>(주)에이티씨</t>
  </si>
  <si>
    <t>주식회사 티앤제이</t>
  </si>
  <si>
    <t>용역</t>
    <phoneticPr fontId="2" type="noConversion"/>
  </si>
  <si>
    <t>공사</t>
    <phoneticPr fontId="2" type="noConversion"/>
  </si>
  <si>
    <t>물품</t>
    <phoneticPr fontId="2" type="noConversion"/>
  </si>
  <si>
    <t>지방계약법 시행령 제25조제1항제5호나목</t>
    <phoneticPr fontId="2" type="noConversion"/>
  </si>
  <si>
    <t>지방계약법 시행령 제30조제1항제2호</t>
    <phoneticPr fontId="2" type="noConversion"/>
  </si>
  <si>
    <t>지방계약법 시행령 제25조제1항제5호나목</t>
    <phoneticPr fontId="2" type="noConversion"/>
  </si>
  <si>
    <t>추정가격 2천만원 이하인 공사</t>
    <phoneticPr fontId="2" type="noConversion"/>
  </si>
  <si>
    <t>지방계약법 시행령 제25조제1항제8호다목</t>
    <phoneticPr fontId="2" type="noConversion"/>
  </si>
  <si>
    <t>조달사업에 관한 법률 제27조제1항에 따른 혁신제품을 구매하는 경우</t>
    <phoneticPr fontId="2" type="noConversion"/>
  </si>
  <si>
    <t>지방계약법 시행령 제25조제1항제4호사목</t>
    <phoneticPr fontId="2" type="noConversion"/>
  </si>
  <si>
    <r>
      <t>특허,실용신안,디자인등록 물품 제조</t>
    </r>
    <r>
      <rPr>
        <sz val="12"/>
        <color theme="1"/>
        <rFont val="나눔고딕"/>
        <family val="3"/>
        <charset val="129"/>
      </rPr>
      <t>·</t>
    </r>
    <r>
      <rPr>
        <sz val="12"/>
        <color theme="1"/>
        <rFont val="맑은 고딕"/>
        <family val="3"/>
        <charset val="129"/>
      </rPr>
      <t>구매하는 경우</t>
    </r>
    <r>
      <rPr>
        <sz val="12"/>
        <color theme="1"/>
        <rFont val="맑은 고딕"/>
        <family val="3"/>
        <charset val="129"/>
        <scheme val="minor"/>
      </rPr>
      <t>로 대체품이 없는 경우</t>
    </r>
    <phoneticPr fontId="2" type="noConversion"/>
  </si>
  <si>
    <t>지방계약법 시행령 제30조제1항제2호가목</t>
    <phoneticPr fontId="2" type="noConversion"/>
  </si>
  <si>
    <t>장애인기업과 계약을 체결하는 경우 추정가격 5천만원 이하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</si>
</sst>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4" x14ac:knownFonts="1">
    <font>
      <sz val="11"/>
      <color theme="1"/>
      <name val="맑은 고딕"/>
      <family val="2"/>
      <charset val="129"/>
      <scheme val="minor"/>
    </font>
    <font>
      <b/>
      <u/>
      <sz val="24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2"/>
      <charset val="129"/>
    </font>
    <font>
      <b/>
      <sz val="16"/>
      <color theme="1"/>
      <name val="맑은 고딕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theme="1"/>
      <name val="나눔고딕"/>
      <family val="3"/>
      <charset val="129"/>
    </font>
    <font>
      <sz val="12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6" fillId="2" borderId="22" xfId="0" applyFont="1" applyFill="1" applyBorder="1" applyAlignment="1">
      <alignment horizontal="center" vertical="center"/>
    </xf>
    <xf numFmtId="3" fontId="11" fillId="0" borderId="9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3" fontId="11" fillId="0" borderId="11" xfId="0" applyNumberFormat="1" applyFont="1" applyBorder="1" applyAlignment="1">
      <alignment horizontal="center" vertical="center"/>
    </xf>
    <xf numFmtId="3" fontId="11" fillId="0" borderId="5" xfId="0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3" fontId="11" fillId="0" borderId="5" xfId="0" applyNumberFormat="1" applyFont="1" applyBorder="1" applyAlignment="1">
      <alignment horizontal="right" vertical="center"/>
    </xf>
    <xf numFmtId="3" fontId="11" fillId="0" borderId="1" xfId="0" applyNumberFormat="1" applyFont="1" applyBorder="1" applyAlignment="1">
      <alignment horizontal="right" vertical="center"/>
    </xf>
    <xf numFmtId="3" fontId="11" fillId="0" borderId="11" xfId="0" applyNumberFormat="1" applyFont="1" applyFill="1" applyBorder="1" applyAlignment="1">
      <alignment horizontal="center" vertical="center"/>
    </xf>
    <xf numFmtId="3" fontId="11" fillId="0" borderId="1" xfId="0" applyNumberFormat="1" applyFont="1" applyFill="1" applyBorder="1" applyAlignment="1">
      <alignment horizontal="right" vertical="center"/>
    </xf>
    <xf numFmtId="3" fontId="11" fillId="0" borderId="1" xfId="0" applyNumberFormat="1" applyFont="1" applyFill="1" applyBorder="1" applyAlignment="1">
      <alignment horizontal="center" vertical="center"/>
    </xf>
    <xf numFmtId="0" fontId="9" fillId="0" borderId="32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6" fillId="3" borderId="1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6" fillId="3" borderId="17" xfId="0" applyFont="1" applyFill="1" applyBorder="1" applyAlignment="1">
      <alignment vertical="center"/>
    </xf>
    <xf numFmtId="0" fontId="6" fillId="2" borderId="35" xfId="0" applyFont="1" applyFill="1" applyBorder="1" applyAlignment="1">
      <alignment horizontal="center" vertical="center"/>
    </xf>
    <xf numFmtId="176" fontId="10" fillId="0" borderId="27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vertical="center"/>
    </xf>
    <xf numFmtId="176" fontId="6" fillId="3" borderId="14" xfId="0" applyNumberFormat="1" applyFont="1" applyFill="1" applyBorder="1" applyAlignment="1">
      <alignment vertical="center"/>
    </xf>
    <xf numFmtId="176" fontId="6" fillId="3" borderId="15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3" fontId="11" fillId="0" borderId="0" xfId="0" applyNumberFormat="1" applyFont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3" fontId="11" fillId="0" borderId="27" xfId="0" applyNumberFormat="1" applyFont="1" applyFill="1" applyBorder="1" applyAlignment="1">
      <alignment horizontal="left" vertical="center"/>
    </xf>
    <xf numFmtId="3" fontId="9" fillId="0" borderId="1" xfId="0" applyNumberFormat="1" applyFont="1" applyFill="1" applyBorder="1" applyAlignment="1">
      <alignment horizontal="left" vertical="center"/>
    </xf>
    <xf numFmtId="3" fontId="11" fillId="0" borderId="1" xfId="0" applyNumberFormat="1" applyFont="1" applyFill="1" applyBorder="1" applyAlignment="1">
      <alignment horizontal="left" vertical="center"/>
    </xf>
    <xf numFmtId="0" fontId="11" fillId="0" borderId="3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A7353-400C-440A-BC7F-D7D9CCD8DE22}">
  <sheetPr>
    <pageSetUpPr fitToPage="1"/>
  </sheetPr>
  <dimension ref="B1:H48"/>
  <sheetViews>
    <sheetView tabSelected="1" view="pageBreakPreview" topLeftCell="B1" zoomScale="75" zoomScaleNormal="80" zoomScaleSheetLayoutView="75" workbookViewId="0">
      <selection activeCell="B1" sqref="B1:H1"/>
    </sheetView>
  </sheetViews>
  <sheetFormatPr defaultRowHeight="16.5" x14ac:dyDescent="0.3"/>
  <cols>
    <col min="1" max="1" width="3.25" customWidth="1"/>
    <col min="3" max="3" width="86.5" bestFit="1" customWidth="1"/>
    <col min="4" max="4" width="12.75" bestFit="1" customWidth="1"/>
    <col min="5" max="5" width="17.5" bestFit="1" customWidth="1"/>
    <col min="6" max="6" width="33.625" customWidth="1"/>
    <col min="7" max="7" width="48.5" bestFit="1" customWidth="1"/>
    <col min="8" max="8" width="74.5" bestFit="1" customWidth="1"/>
  </cols>
  <sheetData>
    <row r="1" spans="2:8" s="1" customFormat="1" ht="60" customHeight="1" x14ac:dyDescent="0.3">
      <c r="B1" s="30" t="s">
        <v>22</v>
      </c>
      <c r="C1" s="30"/>
      <c r="D1" s="30"/>
      <c r="E1" s="30"/>
      <c r="F1" s="30"/>
      <c r="G1" s="30"/>
      <c r="H1" s="30"/>
    </row>
    <row r="2" spans="2:8" ht="24.95" customHeight="1" thickBot="1" x14ac:dyDescent="0.35">
      <c r="B2" s="31" t="s">
        <v>1</v>
      </c>
      <c r="C2" s="32"/>
      <c r="D2" s="32"/>
      <c r="E2" s="32"/>
      <c r="F2" s="32"/>
      <c r="G2" s="4"/>
      <c r="H2" s="5" t="s">
        <v>0</v>
      </c>
    </row>
    <row r="3" spans="2:8" ht="24.95" customHeight="1" thickBot="1" x14ac:dyDescent="0.35">
      <c r="B3" s="33" t="s">
        <v>2</v>
      </c>
      <c r="C3" s="34"/>
      <c r="D3" s="35" t="s">
        <v>3</v>
      </c>
      <c r="E3" s="36"/>
      <c r="F3" s="37"/>
      <c r="G3" s="25" t="s">
        <v>21</v>
      </c>
      <c r="H3" s="21"/>
    </row>
    <row r="4" spans="2:8" ht="24.95" customHeight="1" thickTop="1" x14ac:dyDescent="0.3">
      <c r="B4" s="43" t="s">
        <v>4</v>
      </c>
      <c r="C4" s="44"/>
      <c r="D4" s="47">
        <f>COUNTIF(B12:B47, "물품")</f>
        <v>7</v>
      </c>
      <c r="E4" s="48"/>
      <c r="F4" s="49"/>
      <c r="G4" s="26">
        <f>SUMIF(B12:B47, "물품", E12:E47)</f>
        <v>189968000</v>
      </c>
      <c r="H4" s="22"/>
    </row>
    <row r="5" spans="2:8" ht="24.95" customHeight="1" x14ac:dyDescent="0.3">
      <c r="B5" s="45" t="s">
        <v>5</v>
      </c>
      <c r="C5" s="46"/>
      <c r="D5" s="50">
        <f>COUNTIF(B12:B47, "용역")</f>
        <v>4</v>
      </c>
      <c r="E5" s="51"/>
      <c r="F5" s="52"/>
      <c r="G5" s="27">
        <f>SUMIF(B12:B47, "용역", E12:E47)</f>
        <v>55576000</v>
      </c>
      <c r="H5" s="23"/>
    </row>
    <row r="6" spans="2:8" ht="24.95" customHeight="1" x14ac:dyDescent="0.3">
      <c r="B6" s="45" t="s">
        <v>6</v>
      </c>
      <c r="C6" s="46"/>
      <c r="D6" s="50">
        <f>COUNTIF(B12:B47, "공사")</f>
        <v>25</v>
      </c>
      <c r="E6" s="51"/>
      <c r="F6" s="52"/>
      <c r="G6" s="27">
        <f>SUMIF(B12:B47, "공사", E12:E47)</f>
        <v>371002120</v>
      </c>
      <c r="H6" s="23"/>
    </row>
    <row r="7" spans="2:8" ht="30" customHeight="1" thickBot="1" x14ac:dyDescent="0.35">
      <c r="B7" s="38" t="s">
        <v>7</v>
      </c>
      <c r="C7" s="39"/>
      <c r="D7" s="64" t="str">
        <f>SUM(D4:E6)&amp;"건"</f>
        <v>36건</v>
      </c>
      <c r="E7" s="60"/>
      <c r="F7" s="65"/>
      <c r="G7" s="28">
        <f>SUM(G4:G6)</f>
        <v>616546120</v>
      </c>
      <c r="H7" s="24"/>
    </row>
    <row r="8" spans="2:8" ht="24.95" customHeight="1" x14ac:dyDescent="0.3">
      <c r="B8" s="40"/>
      <c r="C8" s="40"/>
      <c r="D8" s="40"/>
      <c r="E8" s="40"/>
      <c r="F8" s="40"/>
      <c r="G8" s="40"/>
      <c r="H8" s="40"/>
    </row>
    <row r="9" spans="2:8" ht="24.95" customHeight="1" thickBot="1" x14ac:dyDescent="0.35">
      <c r="B9" s="31" t="s">
        <v>8</v>
      </c>
      <c r="C9" s="32"/>
      <c r="D9" s="32"/>
      <c r="E9" s="32"/>
      <c r="F9" s="32"/>
      <c r="G9" s="4"/>
      <c r="H9" s="5" t="s">
        <v>0</v>
      </c>
    </row>
    <row r="10" spans="2:8" ht="24.95" customHeight="1" x14ac:dyDescent="0.3">
      <c r="B10" s="57" t="s">
        <v>9</v>
      </c>
      <c r="C10" s="62" t="s">
        <v>10</v>
      </c>
      <c r="D10" s="41" t="s">
        <v>12</v>
      </c>
      <c r="E10" s="42"/>
      <c r="F10" s="53" t="s">
        <v>14</v>
      </c>
      <c r="G10" s="53" t="s">
        <v>18</v>
      </c>
      <c r="H10" s="55" t="s">
        <v>13</v>
      </c>
    </row>
    <row r="11" spans="2:8" ht="24.95" customHeight="1" thickBot="1" x14ac:dyDescent="0.35">
      <c r="B11" s="58"/>
      <c r="C11" s="63"/>
      <c r="D11" s="6" t="s">
        <v>11</v>
      </c>
      <c r="E11" s="6" t="s">
        <v>20</v>
      </c>
      <c r="F11" s="54"/>
      <c r="G11" s="54"/>
      <c r="H11" s="56"/>
    </row>
    <row r="12" spans="2:8" s="8" customFormat="1" ht="21.95" customHeight="1" thickTop="1" x14ac:dyDescent="0.3">
      <c r="B12" s="7" t="s">
        <v>114</v>
      </c>
      <c r="C12" s="10" t="s">
        <v>23</v>
      </c>
      <c r="D12" s="61" t="s">
        <v>58</v>
      </c>
      <c r="E12" s="12">
        <v>13518000</v>
      </c>
      <c r="F12" s="10" t="s">
        <v>87</v>
      </c>
      <c r="G12" s="68" t="s">
        <v>117</v>
      </c>
      <c r="H12" s="66" t="s">
        <v>19</v>
      </c>
    </row>
    <row r="13" spans="2:8" s="8" customFormat="1" ht="21.95" customHeight="1" x14ac:dyDescent="0.3">
      <c r="B13" s="9" t="s">
        <v>115</v>
      </c>
      <c r="C13" s="11" t="s">
        <v>24</v>
      </c>
      <c r="D13" s="11" t="s">
        <v>59</v>
      </c>
      <c r="E13" s="13">
        <v>9207000</v>
      </c>
      <c r="F13" s="11" t="s">
        <v>88</v>
      </c>
      <c r="G13" s="69" t="s">
        <v>118</v>
      </c>
      <c r="H13" s="67" t="s">
        <v>120</v>
      </c>
    </row>
    <row r="14" spans="2:8" s="8" customFormat="1" ht="21.95" customHeight="1" x14ac:dyDescent="0.3">
      <c r="B14" s="9" t="s">
        <v>115</v>
      </c>
      <c r="C14" s="11" t="s">
        <v>25</v>
      </c>
      <c r="D14" s="11" t="s">
        <v>59</v>
      </c>
      <c r="E14" s="13">
        <v>17300000</v>
      </c>
      <c r="F14" s="11" t="s">
        <v>89</v>
      </c>
      <c r="G14" s="69" t="s">
        <v>118</v>
      </c>
      <c r="H14" s="67" t="s">
        <v>120</v>
      </c>
    </row>
    <row r="15" spans="2:8" s="8" customFormat="1" ht="21.95" customHeight="1" x14ac:dyDescent="0.3">
      <c r="B15" s="9" t="s">
        <v>115</v>
      </c>
      <c r="C15" s="11" t="s">
        <v>26</v>
      </c>
      <c r="D15" s="11" t="s">
        <v>60</v>
      </c>
      <c r="E15" s="13">
        <v>18121120</v>
      </c>
      <c r="F15" s="11" t="s">
        <v>90</v>
      </c>
      <c r="G15" s="69" t="s">
        <v>118</v>
      </c>
      <c r="H15" s="67" t="s">
        <v>120</v>
      </c>
    </row>
    <row r="16" spans="2:8" s="8" customFormat="1" ht="21.95" customHeight="1" x14ac:dyDescent="0.3">
      <c r="B16" s="9" t="s">
        <v>115</v>
      </c>
      <c r="C16" s="11" t="s">
        <v>27</v>
      </c>
      <c r="D16" s="11" t="s">
        <v>61</v>
      </c>
      <c r="E16" s="13">
        <v>18034000</v>
      </c>
      <c r="F16" s="11" t="s">
        <v>91</v>
      </c>
      <c r="G16" s="69" t="s">
        <v>118</v>
      </c>
      <c r="H16" s="67" t="s">
        <v>120</v>
      </c>
    </row>
    <row r="17" spans="2:8" s="8" customFormat="1" ht="21.95" customHeight="1" x14ac:dyDescent="0.3">
      <c r="B17" s="9" t="s">
        <v>116</v>
      </c>
      <c r="C17" s="11" t="s">
        <v>28</v>
      </c>
      <c r="D17" s="11" t="s">
        <v>62</v>
      </c>
      <c r="E17" s="13">
        <v>9207000</v>
      </c>
      <c r="F17" s="11" t="s">
        <v>92</v>
      </c>
      <c r="G17" s="70" t="s">
        <v>119</v>
      </c>
      <c r="H17" s="17" t="s">
        <v>19</v>
      </c>
    </row>
    <row r="18" spans="2:8" s="8" customFormat="1" ht="21.95" customHeight="1" x14ac:dyDescent="0.3">
      <c r="B18" s="9" t="s">
        <v>115</v>
      </c>
      <c r="C18" s="11" t="s">
        <v>29</v>
      </c>
      <c r="D18" s="11" t="s">
        <v>63</v>
      </c>
      <c r="E18" s="13">
        <v>8565000</v>
      </c>
      <c r="F18" s="11" t="s">
        <v>93</v>
      </c>
      <c r="G18" s="69" t="s">
        <v>118</v>
      </c>
      <c r="H18" s="67" t="s">
        <v>120</v>
      </c>
    </row>
    <row r="19" spans="2:8" s="8" customFormat="1" ht="21.95" customHeight="1" x14ac:dyDescent="0.3">
      <c r="B19" s="9" t="s">
        <v>115</v>
      </c>
      <c r="C19" s="11" t="s">
        <v>30</v>
      </c>
      <c r="D19" s="11" t="s">
        <v>64</v>
      </c>
      <c r="E19" s="13">
        <v>13689000</v>
      </c>
      <c r="F19" s="11" t="s">
        <v>94</v>
      </c>
      <c r="G19" s="69" t="s">
        <v>118</v>
      </c>
      <c r="H19" s="67" t="s">
        <v>120</v>
      </c>
    </row>
    <row r="20" spans="2:8" s="8" customFormat="1" ht="21.95" customHeight="1" x14ac:dyDescent="0.3">
      <c r="B20" s="9" t="s">
        <v>115</v>
      </c>
      <c r="C20" s="11" t="s">
        <v>31</v>
      </c>
      <c r="D20" s="11" t="s">
        <v>65</v>
      </c>
      <c r="E20" s="13">
        <v>15837000</v>
      </c>
      <c r="F20" s="11" t="s">
        <v>95</v>
      </c>
      <c r="G20" s="69" t="s">
        <v>118</v>
      </c>
      <c r="H20" s="67" t="s">
        <v>120</v>
      </c>
    </row>
    <row r="21" spans="2:8" s="8" customFormat="1" ht="21.95" customHeight="1" x14ac:dyDescent="0.3">
      <c r="B21" s="9" t="s">
        <v>116</v>
      </c>
      <c r="C21" s="11" t="s">
        <v>32</v>
      </c>
      <c r="D21" s="11" t="s">
        <v>66</v>
      </c>
      <c r="E21" s="13">
        <v>99000000</v>
      </c>
      <c r="F21" s="11" t="s">
        <v>96</v>
      </c>
      <c r="G21" s="70" t="s">
        <v>121</v>
      </c>
      <c r="H21" s="17" t="s">
        <v>122</v>
      </c>
    </row>
    <row r="22" spans="2:8" s="8" customFormat="1" ht="21.95" customHeight="1" x14ac:dyDescent="0.3">
      <c r="B22" s="9" t="s">
        <v>116</v>
      </c>
      <c r="C22" s="11" t="s">
        <v>33</v>
      </c>
      <c r="D22" s="11" t="s">
        <v>66</v>
      </c>
      <c r="E22" s="13">
        <v>6035000</v>
      </c>
      <c r="F22" s="11" t="s">
        <v>97</v>
      </c>
      <c r="G22" s="70" t="s">
        <v>119</v>
      </c>
      <c r="H22" s="17" t="s">
        <v>19</v>
      </c>
    </row>
    <row r="23" spans="2:8" s="8" customFormat="1" ht="21.95" customHeight="1" x14ac:dyDescent="0.3">
      <c r="B23" s="9" t="s">
        <v>116</v>
      </c>
      <c r="C23" s="11" t="s">
        <v>34</v>
      </c>
      <c r="D23" s="11" t="s">
        <v>67</v>
      </c>
      <c r="E23" s="15">
        <v>17670000</v>
      </c>
      <c r="F23" s="11" t="s">
        <v>98</v>
      </c>
      <c r="G23" s="70" t="s">
        <v>119</v>
      </c>
      <c r="H23" s="17" t="s">
        <v>19</v>
      </c>
    </row>
    <row r="24" spans="2:8" s="8" customFormat="1" ht="21.95" customHeight="1" x14ac:dyDescent="0.3">
      <c r="B24" s="9" t="s">
        <v>115</v>
      </c>
      <c r="C24" s="11" t="s">
        <v>35</v>
      </c>
      <c r="D24" s="11" t="s">
        <v>68</v>
      </c>
      <c r="E24" s="13">
        <v>13670000</v>
      </c>
      <c r="F24" s="11" t="s">
        <v>99</v>
      </c>
      <c r="G24" s="69" t="s">
        <v>118</v>
      </c>
      <c r="H24" s="67" t="s">
        <v>120</v>
      </c>
    </row>
    <row r="25" spans="2:8" s="8" customFormat="1" ht="21.95" customHeight="1" x14ac:dyDescent="0.3">
      <c r="B25" s="9" t="s">
        <v>114</v>
      </c>
      <c r="C25" s="11" t="s">
        <v>36</v>
      </c>
      <c r="D25" s="11" t="s">
        <v>69</v>
      </c>
      <c r="E25" s="13">
        <v>18399000</v>
      </c>
      <c r="F25" s="11" t="s">
        <v>100</v>
      </c>
      <c r="G25" s="70" t="s">
        <v>119</v>
      </c>
      <c r="H25" s="17" t="s">
        <v>19</v>
      </c>
    </row>
    <row r="26" spans="2:8" s="8" customFormat="1" ht="21.95" customHeight="1" x14ac:dyDescent="0.3">
      <c r="B26" s="9" t="s">
        <v>116</v>
      </c>
      <c r="C26" s="11" t="s">
        <v>37</v>
      </c>
      <c r="D26" s="11" t="s">
        <v>70</v>
      </c>
      <c r="E26" s="15">
        <v>36828000</v>
      </c>
      <c r="F26" s="11" t="s">
        <v>101</v>
      </c>
      <c r="G26" s="70" t="s">
        <v>123</v>
      </c>
      <c r="H26" s="18" t="s">
        <v>124</v>
      </c>
    </row>
    <row r="27" spans="2:8" s="8" customFormat="1" ht="21.95" customHeight="1" x14ac:dyDescent="0.3">
      <c r="B27" s="9" t="s">
        <v>115</v>
      </c>
      <c r="C27" s="11" t="s">
        <v>38</v>
      </c>
      <c r="D27" s="11" t="s">
        <v>71</v>
      </c>
      <c r="E27" s="13">
        <v>15837000</v>
      </c>
      <c r="F27" s="11" t="s">
        <v>102</v>
      </c>
      <c r="G27" s="69" t="s">
        <v>118</v>
      </c>
      <c r="H27" s="67" t="s">
        <v>120</v>
      </c>
    </row>
    <row r="28" spans="2:8" s="8" customFormat="1" ht="21.95" customHeight="1" x14ac:dyDescent="0.3">
      <c r="B28" s="9" t="s">
        <v>115</v>
      </c>
      <c r="C28" s="11" t="s">
        <v>39</v>
      </c>
      <c r="D28" s="11" t="s">
        <v>71</v>
      </c>
      <c r="E28" s="13">
        <v>10509000</v>
      </c>
      <c r="F28" s="11" t="s">
        <v>103</v>
      </c>
      <c r="G28" s="69" t="s">
        <v>118</v>
      </c>
      <c r="H28" s="67" t="s">
        <v>120</v>
      </c>
    </row>
    <row r="29" spans="2:8" s="8" customFormat="1" ht="21.95" customHeight="1" x14ac:dyDescent="0.3">
      <c r="B29" s="9" t="s">
        <v>115</v>
      </c>
      <c r="C29" s="11" t="s">
        <v>40</v>
      </c>
      <c r="D29" s="11" t="s">
        <v>72</v>
      </c>
      <c r="E29" s="13">
        <v>15930000</v>
      </c>
      <c r="F29" s="11" t="s">
        <v>104</v>
      </c>
      <c r="G29" s="69" t="s">
        <v>118</v>
      </c>
      <c r="H29" s="67" t="s">
        <v>120</v>
      </c>
    </row>
    <row r="30" spans="2:8" s="8" customFormat="1" ht="21.95" customHeight="1" x14ac:dyDescent="0.3">
      <c r="B30" s="9" t="s">
        <v>115</v>
      </c>
      <c r="C30" s="11" t="s">
        <v>41</v>
      </c>
      <c r="D30" s="11" t="s">
        <v>72</v>
      </c>
      <c r="E30" s="13">
        <v>13782000</v>
      </c>
      <c r="F30" s="11" t="s">
        <v>105</v>
      </c>
      <c r="G30" s="69" t="s">
        <v>118</v>
      </c>
      <c r="H30" s="67" t="s">
        <v>120</v>
      </c>
    </row>
    <row r="31" spans="2:8" s="8" customFormat="1" ht="21.95" customHeight="1" x14ac:dyDescent="0.3">
      <c r="B31" s="9" t="s">
        <v>115</v>
      </c>
      <c r="C31" s="11" t="s">
        <v>42</v>
      </c>
      <c r="D31" s="11" t="s">
        <v>72</v>
      </c>
      <c r="E31" s="13">
        <v>14656000</v>
      </c>
      <c r="F31" s="11" t="s">
        <v>99</v>
      </c>
      <c r="G31" s="69" t="s">
        <v>118</v>
      </c>
      <c r="H31" s="67" t="s">
        <v>120</v>
      </c>
    </row>
    <row r="32" spans="2:8" s="19" customFormat="1" ht="21.95" customHeight="1" x14ac:dyDescent="0.3">
      <c r="B32" s="14" t="s">
        <v>115</v>
      </c>
      <c r="C32" s="16" t="s">
        <v>43</v>
      </c>
      <c r="D32" s="16" t="s">
        <v>73</v>
      </c>
      <c r="E32" s="15">
        <v>28095000</v>
      </c>
      <c r="F32" s="16" t="s">
        <v>91</v>
      </c>
      <c r="G32" s="70" t="s">
        <v>125</v>
      </c>
      <c r="H32" s="71" t="s">
        <v>126</v>
      </c>
    </row>
    <row r="33" spans="2:8" s="8" customFormat="1" ht="21.95" customHeight="1" x14ac:dyDescent="0.3">
      <c r="B33" s="9" t="s">
        <v>114</v>
      </c>
      <c r="C33" s="11" t="s">
        <v>44</v>
      </c>
      <c r="D33" s="11" t="s">
        <v>74</v>
      </c>
      <c r="E33" s="13">
        <v>13261000</v>
      </c>
      <c r="F33" s="11" t="s">
        <v>17</v>
      </c>
      <c r="G33" s="70" t="s">
        <v>119</v>
      </c>
      <c r="H33" s="17" t="s">
        <v>19</v>
      </c>
    </row>
    <row r="34" spans="2:8" s="8" customFormat="1" ht="21.95" customHeight="1" x14ac:dyDescent="0.3">
      <c r="B34" s="9" t="s">
        <v>115</v>
      </c>
      <c r="C34" s="11" t="s">
        <v>45</v>
      </c>
      <c r="D34" s="11" t="s">
        <v>75</v>
      </c>
      <c r="E34" s="13">
        <v>9169000</v>
      </c>
      <c r="F34" s="11" t="s">
        <v>92</v>
      </c>
      <c r="G34" s="69" t="s">
        <v>118</v>
      </c>
      <c r="H34" s="67" t="s">
        <v>120</v>
      </c>
    </row>
    <row r="35" spans="2:8" s="8" customFormat="1" ht="21.95" customHeight="1" x14ac:dyDescent="0.3">
      <c r="B35" s="9" t="s">
        <v>115</v>
      </c>
      <c r="C35" s="11" t="s">
        <v>46</v>
      </c>
      <c r="D35" s="11" t="s">
        <v>76</v>
      </c>
      <c r="E35" s="13">
        <v>20337000</v>
      </c>
      <c r="F35" s="11" t="s">
        <v>106</v>
      </c>
      <c r="G35" s="69" t="s">
        <v>118</v>
      </c>
      <c r="H35" s="67" t="s">
        <v>120</v>
      </c>
    </row>
    <row r="36" spans="2:8" s="8" customFormat="1" ht="21.95" customHeight="1" x14ac:dyDescent="0.3">
      <c r="B36" s="9" t="s">
        <v>115</v>
      </c>
      <c r="C36" s="11" t="s">
        <v>45</v>
      </c>
      <c r="D36" s="11" t="s">
        <v>77</v>
      </c>
      <c r="E36" s="13">
        <v>9169000</v>
      </c>
      <c r="F36" s="11" t="s">
        <v>107</v>
      </c>
      <c r="G36" s="69" t="s">
        <v>118</v>
      </c>
      <c r="H36" s="67" t="s">
        <v>120</v>
      </c>
    </row>
    <row r="37" spans="2:8" s="8" customFormat="1" ht="21.95" customHeight="1" x14ac:dyDescent="0.3">
      <c r="B37" s="9" t="s">
        <v>116</v>
      </c>
      <c r="C37" s="11" t="s">
        <v>47</v>
      </c>
      <c r="D37" s="11" t="s">
        <v>78</v>
      </c>
      <c r="E37" s="15">
        <v>9259000</v>
      </c>
      <c r="F37" s="11" t="s">
        <v>108</v>
      </c>
      <c r="G37" s="70" t="s">
        <v>119</v>
      </c>
      <c r="H37" s="17" t="s">
        <v>19</v>
      </c>
    </row>
    <row r="38" spans="2:8" s="8" customFormat="1" ht="21.95" customHeight="1" x14ac:dyDescent="0.3">
      <c r="B38" s="9" t="s">
        <v>116</v>
      </c>
      <c r="C38" s="11" t="s">
        <v>48</v>
      </c>
      <c r="D38" s="11" t="s">
        <v>79</v>
      </c>
      <c r="E38" s="13">
        <v>11969000</v>
      </c>
      <c r="F38" s="11" t="s">
        <v>109</v>
      </c>
      <c r="G38" s="70" t="s">
        <v>119</v>
      </c>
      <c r="H38" s="17" t="s">
        <v>19</v>
      </c>
    </row>
    <row r="39" spans="2:8" s="8" customFormat="1" ht="21.95" customHeight="1" x14ac:dyDescent="0.3">
      <c r="B39" s="9" t="s">
        <v>115</v>
      </c>
      <c r="C39" s="11" t="s">
        <v>49</v>
      </c>
      <c r="D39" s="11" t="s">
        <v>79</v>
      </c>
      <c r="E39" s="15">
        <v>9144000</v>
      </c>
      <c r="F39" s="11" t="s">
        <v>110</v>
      </c>
      <c r="G39" s="69" t="s">
        <v>118</v>
      </c>
      <c r="H39" s="67" t="s">
        <v>120</v>
      </c>
    </row>
    <row r="40" spans="2:8" s="8" customFormat="1" ht="21.95" customHeight="1" x14ac:dyDescent="0.3">
      <c r="B40" s="9" t="s">
        <v>114</v>
      </c>
      <c r="C40" s="11" t="s">
        <v>50</v>
      </c>
      <c r="D40" s="11" t="s">
        <v>80</v>
      </c>
      <c r="E40" s="13">
        <v>10398000</v>
      </c>
      <c r="F40" s="11" t="s">
        <v>15</v>
      </c>
      <c r="G40" s="70" t="s">
        <v>119</v>
      </c>
      <c r="H40" s="17" t="s">
        <v>19</v>
      </c>
    </row>
    <row r="41" spans="2:8" s="19" customFormat="1" ht="21.95" customHeight="1" x14ac:dyDescent="0.3">
      <c r="B41" s="9" t="s">
        <v>115</v>
      </c>
      <c r="C41" s="11" t="s">
        <v>51</v>
      </c>
      <c r="D41" s="11" t="s">
        <v>80</v>
      </c>
      <c r="E41" s="13">
        <v>16777000</v>
      </c>
      <c r="F41" s="11" t="s">
        <v>103</v>
      </c>
      <c r="G41" s="69" t="s">
        <v>118</v>
      </c>
      <c r="H41" s="67" t="s">
        <v>120</v>
      </c>
    </row>
    <row r="42" spans="2:8" s="8" customFormat="1" ht="21.95" customHeight="1" x14ac:dyDescent="0.3">
      <c r="B42" s="9" t="s">
        <v>115</v>
      </c>
      <c r="C42" s="11" t="s">
        <v>52</v>
      </c>
      <c r="D42" s="11" t="s">
        <v>81</v>
      </c>
      <c r="E42" s="13">
        <v>15577000</v>
      </c>
      <c r="F42" s="11" t="s">
        <v>16</v>
      </c>
      <c r="G42" s="69" t="s">
        <v>118</v>
      </c>
      <c r="H42" s="67" t="s">
        <v>120</v>
      </c>
    </row>
    <row r="43" spans="2:8" s="8" customFormat="1" ht="21.95" customHeight="1" x14ac:dyDescent="0.3">
      <c r="B43" s="9" t="s">
        <v>115</v>
      </c>
      <c r="C43" s="11" t="s">
        <v>53</v>
      </c>
      <c r="D43" s="11" t="s">
        <v>82</v>
      </c>
      <c r="E43" s="13">
        <v>17781000</v>
      </c>
      <c r="F43" s="11" t="s">
        <v>111</v>
      </c>
      <c r="G43" s="69" t="s">
        <v>118</v>
      </c>
      <c r="H43" s="67" t="s">
        <v>120</v>
      </c>
    </row>
    <row r="44" spans="2:8" s="8" customFormat="1" ht="21.95" customHeight="1" x14ac:dyDescent="0.3">
      <c r="B44" s="9" t="s">
        <v>115</v>
      </c>
      <c r="C44" s="11" t="s">
        <v>54</v>
      </c>
      <c r="D44" s="11" t="s">
        <v>83</v>
      </c>
      <c r="E44" s="13">
        <v>20014000</v>
      </c>
      <c r="F44" s="11" t="s">
        <v>104</v>
      </c>
      <c r="G44" s="69" t="s">
        <v>118</v>
      </c>
      <c r="H44" s="67" t="s">
        <v>120</v>
      </c>
    </row>
    <row r="45" spans="2:8" s="8" customFormat="1" ht="21.95" customHeight="1" x14ac:dyDescent="0.3">
      <c r="B45" s="9" t="s">
        <v>115</v>
      </c>
      <c r="C45" s="11" t="s">
        <v>55</v>
      </c>
      <c r="D45" s="11" t="s">
        <v>84</v>
      </c>
      <c r="E45" s="13">
        <v>13568000</v>
      </c>
      <c r="F45" s="11" t="s">
        <v>94</v>
      </c>
      <c r="G45" s="69" t="s">
        <v>118</v>
      </c>
      <c r="H45" s="67" t="s">
        <v>120</v>
      </c>
    </row>
    <row r="46" spans="2:8" s="8" customFormat="1" ht="21.95" customHeight="1" x14ac:dyDescent="0.3">
      <c r="B46" s="9" t="s">
        <v>115</v>
      </c>
      <c r="C46" s="11" t="s">
        <v>56</v>
      </c>
      <c r="D46" s="11" t="s">
        <v>85</v>
      </c>
      <c r="E46" s="13">
        <v>9532000</v>
      </c>
      <c r="F46" s="11" t="s">
        <v>112</v>
      </c>
      <c r="G46" s="69" t="s">
        <v>118</v>
      </c>
      <c r="H46" s="67" t="s">
        <v>120</v>
      </c>
    </row>
    <row r="47" spans="2:8" s="8" customFormat="1" ht="21.95" customHeight="1" x14ac:dyDescent="0.3">
      <c r="B47" s="9" t="s">
        <v>115</v>
      </c>
      <c r="C47" s="11" t="s">
        <v>57</v>
      </c>
      <c r="D47" s="11" t="s">
        <v>86</v>
      </c>
      <c r="E47" s="13">
        <v>16702000</v>
      </c>
      <c r="F47" s="11" t="s">
        <v>113</v>
      </c>
      <c r="G47" s="70" t="s">
        <v>119</v>
      </c>
      <c r="H47" s="67" t="s">
        <v>120</v>
      </c>
    </row>
    <row r="48" spans="2:8" ht="30" customHeight="1" thickBot="1" x14ac:dyDescent="0.35">
      <c r="B48" s="59" t="s">
        <v>7</v>
      </c>
      <c r="C48" s="60"/>
      <c r="D48" s="60"/>
      <c r="E48" s="29">
        <f>SUM(E12:E47)</f>
        <v>616546120</v>
      </c>
      <c r="F48" s="2"/>
      <c r="G48" s="20"/>
      <c r="H48" s="3"/>
    </row>
  </sheetData>
  <mergeCells count="21">
    <mergeCell ref="B48:D48"/>
    <mergeCell ref="B8:H8"/>
    <mergeCell ref="B9:F9"/>
    <mergeCell ref="D10:E10"/>
    <mergeCell ref="B4:C4"/>
    <mergeCell ref="B5:C5"/>
    <mergeCell ref="B6:C6"/>
    <mergeCell ref="D4:F4"/>
    <mergeCell ref="D5:F5"/>
    <mergeCell ref="D6:F6"/>
    <mergeCell ref="D7:F7"/>
    <mergeCell ref="F10:F11"/>
    <mergeCell ref="G10:G11"/>
    <mergeCell ref="H10:H11"/>
    <mergeCell ref="B10:B11"/>
    <mergeCell ref="C10:C11"/>
    <mergeCell ref="B1:H1"/>
    <mergeCell ref="B2:F2"/>
    <mergeCell ref="B3:C3"/>
    <mergeCell ref="D3:F3"/>
    <mergeCell ref="B7:C7"/>
  </mergeCells>
  <phoneticPr fontId="2" type="noConversion"/>
  <pageMargins left="0.7" right="0.7" top="0.75" bottom="0.75" header="0.3" footer="0.3"/>
  <pageSetup paperSize="9" scale="4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2025-09-05T07:55:27Z</cp:lastPrinted>
  <dcterms:created xsi:type="dcterms:W3CDTF">2025-08-20T06:00:37Z</dcterms:created>
  <dcterms:modified xsi:type="dcterms:W3CDTF">2025-09-05T07:57:08Z</dcterms:modified>
</cp:coreProperties>
</file>